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E20" i="2"/>
  <c r="D20"/>
  <c r="D16"/>
  <c r="D15" s="1"/>
  <c r="E16"/>
  <c r="D71"/>
  <c r="E71"/>
  <c r="E70" s="1"/>
  <c r="E69" s="1"/>
  <c r="D32"/>
  <c r="D30" s="1"/>
  <c r="E32"/>
  <c r="E30" s="1"/>
  <c r="E13"/>
  <c r="E44"/>
  <c r="E42" s="1"/>
  <c r="D44"/>
  <c r="D42" s="1"/>
  <c r="D70"/>
  <c r="D69" s="1"/>
  <c r="D86"/>
  <c r="E86"/>
  <c r="E61"/>
  <c r="E48" s="1"/>
  <c r="D61"/>
  <c r="D48" s="1"/>
  <c r="E89"/>
  <c r="E88" s="1"/>
  <c r="E77"/>
  <c r="E75"/>
  <c r="E67"/>
  <c r="E65"/>
  <c r="E45"/>
  <c r="E40"/>
  <c r="E27"/>
  <c r="E24"/>
  <c r="E15"/>
  <c r="D89"/>
  <c r="D88" s="1"/>
  <c r="D77"/>
  <c r="D75"/>
  <c r="D67"/>
  <c r="D65"/>
  <c r="D45"/>
  <c r="D40"/>
  <c r="D27"/>
  <c r="D24"/>
  <c r="D13"/>
  <c r="D74" l="1"/>
  <c r="E74"/>
  <c r="D12"/>
  <c r="E12"/>
  <c r="D64"/>
  <c r="D63" s="1"/>
  <c r="D62" s="1"/>
  <c r="E64"/>
  <c r="E63" l="1"/>
  <c r="E62" s="1"/>
  <c r="D10"/>
  <c r="E10" l="1"/>
</calcChain>
</file>

<file path=xl/sharedStrings.xml><?xml version="1.0" encoding="utf-8"?>
<sst xmlns="http://schemas.openxmlformats.org/spreadsheetml/2006/main" count="175" uniqueCount="164">
  <si>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</si>
  <si>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</si>
  <si>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</si>
  <si>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</si>
  <si>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</si>
  <si>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</si>
  <si>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</si>
  <si>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</si>
  <si>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</si>
  <si>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</si>
  <si>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</si>
  <si>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</si>
  <si>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</si>
  <si>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</si>
  <si>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</si>
  <si>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</si>
  <si>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</si>
  <si>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</si>
  <si>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</si>
  <si>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</si>
  <si>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</si>
  <si>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</si>
  <si>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</si>
  <si>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</si>
  <si>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</si>
  <si>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</si>
  <si>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</si>
  <si>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</si>
  <si>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</si>
  <si>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</si>
  <si>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</si>
  <si>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</si>
  <si>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</si>
  <si>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</si>
  <si>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</si>
  <si>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</si>
  <si>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</si>
  <si>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</si>
  <si>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</si>
  <si>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</si>
  <si>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</si>
  <si>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</si>
  <si>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</si>
  <si>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</si>
  <si>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</si>
  <si>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</si>
  <si>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</si>
  <si>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</si>
  <si>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</si>
  <si>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</si>
  <si>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</si>
  <si>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</si>
  <si>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</si>
  <si>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</si>
  <si>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</si>
  <si>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</si>
  <si>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</si>
  <si>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</si>
  <si>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</si>
  <si>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</si>
  <si>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</si>
  <si>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</si>
  <si>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</si>
  <si>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</si>
  <si>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</si>
  <si>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</si>
  <si>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</si>
  <si>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</si>
  <si>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</si>
  <si>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</si>
  <si>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</si>
  <si>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</si>
  <si>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</si>
  <si>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</si>
  <si>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</si>
  <si>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</si>
  <si>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</si>
  <si>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</si>
  <si>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</si>
  <si>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</si>
  <si>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</si>
  <si>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</si>
  <si>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</si>
  <si>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</si>
  <si>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</si>
  <si>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</si>
  <si>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</si>
  <si>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</si>
  <si>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</si>
  <si>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</si>
  <si>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</si>
  <si>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</si>
  <si>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</si>
  <si>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</si>
  <si>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</si>
  <si>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</si>
  <si>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</si>
  <si>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</si>
  <si>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</si>
  <si>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</si>
  <si>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</si>
  <si>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</si>
  <si>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</si>
  <si>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</si>
  <si>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</si>
  <si>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</si>
  <si>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</si>
  <si>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</si>
  <si>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</si>
  <si>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</si>
  <si>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</si>
  <si>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</si>
  <si>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</si>
  <si>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</si>
  <si>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</si>
  <si>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</si>
  <si>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 xml:space="preserve">  ПРОЧИЕ БЕЗВОЗМЕЗДНЫЕ ПОСТУПЛЕНИЯ</t>
  </si>
  <si>
    <t>000 2 07 00000 00 0000 000</t>
  </si>
  <si>
    <t>к решению Думы</t>
  </si>
  <si>
    <t>Новоуральского городского округа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</si>
  <si>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</si>
  <si>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</si>
  <si>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</si>
  <si>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</si>
  <si>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</si>
  <si>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</si>
  <si>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</si>
  <si>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</si>
  <si>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</si>
  <si>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</si>
  <si>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2020 год</t>
  </si>
  <si>
    <t>Сумма в рублях на 2021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</si>
  <si>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</si>
  <si>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</si>
  <si>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</si>
  <si>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</si>
  <si>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</si>
  <si>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</si>
  <si>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</si>
  <si>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</si>
  <si>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</si>
  <si>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</si>
  <si>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</si>
  <si>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</si>
  <si>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</si>
  <si>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</si>
  <si>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</si>
  <si>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</si>
  <si>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</si>
  <si>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</si>
  <si>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</si>
  <si>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</si>
  <si>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</si>
  <si>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</si>
  <si>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</si>
  <si>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</si>
  <si>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</si>
  <si>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</si>
  <si>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</si>
  <si>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</si>
  <si>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</si>
  <si>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Приложение № 3 </t>
  </si>
  <si>
    <t>Свод доходов бюджета Новоуральского городского округа на плановый период 2020 и 2021 годов</t>
  </si>
  <si>
    <t>№ 138 от 11.12.2018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</si>
</sst>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5">
    <xf numFmtId="0" fontId="0" fillId="0" borderId="0" xfId="0"/>
    <xf numFmtId="0" fontId="14" fillId="0" borderId="34" xfId="36" applyNumberFormat="1" applyFont="1" applyFill="1" applyBorder="1" applyAlignment="1" applyProtection="1">
      <alignment horizontal="center" vertical="center" wrapText="1"/>
    </xf>
    <xf numFmtId="0" fontId="14" fillId="0" borderId="34" xfId="123" applyNumberFormat="1" applyFont="1" applyBorder="1" applyAlignment="1" applyProtection="1">
      <alignment horizontal="center" vertical="center" wrapText="1"/>
    </xf>
    <xf numFmtId="49" fontId="14" fillId="0" borderId="34" xfId="39" applyNumberFormat="1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125" applyFont="1" applyAlignment="1">
      <alignment horizontal="left"/>
    </xf>
    <xf numFmtId="0" fontId="19" fillId="3" borderId="1" xfId="0" applyNumberFormat="1" applyFont="1" applyFill="1" applyBorder="1"/>
    <xf numFmtId="0" fontId="14" fillId="0" borderId="34" xfId="0" applyNumberFormat="1" applyFont="1" applyBorder="1" applyAlignment="1">
      <alignment horizontal="center" vertical="center" wrapText="1"/>
    </xf>
    <xf numFmtId="0" fontId="14" fillId="0" borderId="34" xfId="0" applyNumberFormat="1" applyFont="1" applyBorder="1" applyAlignment="1" applyProtection="1">
      <alignment horizontal="center"/>
      <protection locked="0"/>
    </xf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0" borderId="0" xfId="0" applyNumberFormat="1" applyFont="1" applyProtection="1">
      <protection locked="0"/>
    </xf>
    <xf numFmtId="0" fontId="21" fillId="0" borderId="0" xfId="0" applyFont="1" applyAlignment="1" applyProtection="1">
      <protection locked="0"/>
    </xf>
    <xf numFmtId="4" fontId="22" fillId="0" borderId="0" xfId="0" applyNumberFormat="1" applyFont="1" applyProtection="1">
      <protection locked="0"/>
    </xf>
    <xf numFmtId="4" fontId="21" fillId="0" borderId="0" xfId="0" applyNumberFormat="1" applyFont="1" applyProtection="1">
      <protection locked="0"/>
    </xf>
    <xf numFmtId="0" fontId="21" fillId="0" borderId="0" xfId="0" applyFont="1" applyProtection="1"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18" fillId="0" borderId="34" xfId="34" applyNumberFormat="1" applyFont="1" applyBorder="1" applyAlignment="1" applyProtection="1">
      <alignment horizontal="center" vertical="center"/>
    </xf>
    <xf numFmtId="0" fontId="23" fillId="0" borderId="34" xfId="0" applyNumberFormat="1" applyFont="1" applyBorder="1" applyAlignment="1" applyProtection="1">
      <alignment horizontal="center"/>
      <protection locked="0"/>
    </xf>
    <xf numFmtId="0" fontId="4" fillId="0" borderId="34" xfId="36" applyNumberFormat="1" applyFont="1" applyBorder="1" applyAlignment="1" applyProtection="1">
      <alignment wrapText="1"/>
    </xf>
    <xf numFmtId="49" fontId="4" fillId="0" borderId="34" xfId="38" applyFont="1" applyBorder="1" applyProtection="1">
      <alignment horizontal="center"/>
    </xf>
    <xf numFmtId="4" fontId="4" fillId="0" borderId="34" xfId="32" applyNumberFormat="1" applyFont="1" applyBorder="1" applyProtection="1"/>
    <xf numFmtId="0" fontId="4" fillId="0" borderId="34" xfId="40" applyNumberFormat="1" applyFont="1" applyBorder="1" applyAlignment="1" applyProtection="1">
      <alignment wrapText="1"/>
    </xf>
    <xf numFmtId="49" fontId="4" fillId="0" borderId="34" xfId="42" applyFont="1" applyBorder="1" applyProtection="1">
      <alignment horizontal="center"/>
    </xf>
    <xf numFmtId="0" fontId="4" fillId="0" borderId="34" xfId="44" applyNumberFormat="1" applyFont="1" applyBorder="1" applyAlignment="1" applyProtection="1">
      <alignment wrapText="1"/>
    </xf>
    <xf numFmtId="49" fontId="4" fillId="0" borderId="34" xfId="46" applyFont="1" applyBorder="1" applyProtection="1">
      <alignment horizontal="center"/>
    </xf>
    <xf numFmtId="4" fontId="4" fillId="0" borderId="34" xfId="47" applyFont="1" applyBorder="1" applyProtection="1">
      <alignment horizontal="right" shrinkToFit="1"/>
    </xf>
    <xf numFmtId="4" fontId="4" fillId="0" borderId="34" xfId="32" applyNumberFormat="1" applyFont="1" applyFill="1" applyBorder="1" applyProtection="1"/>
    <xf numFmtId="0" fontId="4" fillId="0" borderId="34" xfId="44" applyNumberFormat="1" applyFont="1" applyFill="1" applyBorder="1" applyAlignment="1" applyProtection="1">
      <alignment wrapText="1"/>
    </xf>
    <xf numFmtId="49" fontId="4" fillId="0" borderId="34" xfId="46" applyFont="1" applyFill="1" applyBorder="1" applyProtection="1">
      <alignment horizontal="center"/>
    </xf>
    <xf numFmtId="4" fontId="4" fillId="0" borderId="34" xfId="47" applyFont="1" applyFill="1" applyBorder="1" applyProtection="1">
      <alignment horizontal="right" shrinkToFit="1"/>
    </xf>
    <xf numFmtId="0" fontId="23" fillId="0" borderId="34" xfId="0" applyFont="1" applyFill="1" applyBorder="1" applyAlignment="1">
      <alignment vertical="top" wrapText="1"/>
    </xf>
    <xf numFmtId="0" fontId="23" fillId="0" borderId="34" xfId="0" applyFont="1" applyFill="1" applyBorder="1" applyAlignment="1">
      <alignment wrapText="1"/>
    </xf>
    <xf numFmtId="0" fontId="23" fillId="0" borderId="34" xfId="0" applyFont="1" applyBorder="1" applyAlignment="1">
      <alignment wrapText="1"/>
    </xf>
    <xf numFmtId="0" fontId="24" fillId="0" borderId="34" xfId="0" applyNumberFormat="1" applyFont="1" applyBorder="1" applyAlignment="1">
      <alignment wrapText="1"/>
    </xf>
    <xf numFmtId="0" fontId="18" fillId="0" borderId="34" xfId="32" applyNumberFormat="1" applyFont="1" applyBorder="1" applyAlignment="1" applyProtection="1">
      <alignment horizontal="center"/>
    </xf>
    <xf numFmtId="0" fontId="15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7"/>
  <sheetViews>
    <sheetView tabSelected="1" zoomScaleNormal="100" workbookViewId="0">
      <pane xSplit="2" ySplit="9" topLeftCell="C91" activePane="bottomRight" state="frozen"/>
      <selection pane="topRight" activeCell="C1" sqref="C1"/>
      <selection pane="bottomLeft" activeCell="A10" sqref="A10"/>
      <selection pane="bottomRight" activeCell="E91" sqref="E91"/>
    </sheetView>
  </sheetViews>
  <sheetFormatPr defaultColWidth="8.85546875" defaultRowHeight="15"/>
  <cols>
    <col min="1" max="1" width="3.85546875" style="20" customWidth="1"/>
    <col min="2" max="2" width="58.7109375" style="7" customWidth="1"/>
    <col min="3" max="3" width="28.28515625" style="11" customWidth="1"/>
    <col min="4" max="5" width="18.28515625" style="5" customWidth="1"/>
    <col min="6" max="16384" width="8.85546875" style="5"/>
  </cols>
  <sheetData>
    <row r="1" spans="1:5" s="8" customFormat="1" ht="12" customHeight="1">
      <c r="A1" s="17"/>
      <c r="B1" s="9"/>
      <c r="C1" s="10"/>
      <c r="D1" s="16" t="s">
        <v>161</v>
      </c>
    </row>
    <row r="2" spans="1:5" s="8" customFormat="1" ht="14.1" customHeight="1">
      <c r="A2" s="17"/>
      <c r="B2" s="9"/>
      <c r="C2" s="10"/>
      <c r="D2" s="16" t="s">
        <v>118</v>
      </c>
    </row>
    <row r="3" spans="1:5" s="8" customFormat="1" ht="14.1" customHeight="1">
      <c r="A3" s="17"/>
      <c r="B3" s="9"/>
      <c r="C3" s="10"/>
      <c r="D3" s="16" t="s">
        <v>119</v>
      </c>
    </row>
    <row r="4" spans="1:5" s="8" customFormat="1" ht="14.1" customHeight="1">
      <c r="A4" s="17"/>
      <c r="B4" s="9"/>
      <c r="C4" s="10"/>
      <c r="D4" s="16" t="s">
        <v>163</v>
      </c>
    </row>
    <row r="5" spans="1:5" s="8" customFormat="1" ht="14.1" customHeight="1">
      <c r="A5" s="17"/>
      <c r="B5" s="9"/>
      <c r="C5" s="10"/>
    </row>
    <row r="6" spans="1:5" s="8" customFormat="1" ht="38.450000000000003" customHeight="1">
      <c r="A6" s="54" t="s">
        <v>162</v>
      </c>
      <c r="B6" s="54"/>
      <c r="C6" s="54"/>
      <c r="D6" s="54"/>
      <c r="E6" s="54"/>
    </row>
    <row r="7" spans="1:5" s="8" customFormat="1" ht="13.9" customHeight="1">
      <c r="A7" s="21"/>
      <c r="B7" s="34"/>
      <c r="C7" s="22"/>
      <c r="D7" s="23"/>
      <c r="E7" s="23"/>
    </row>
    <row r="8" spans="1:5" s="4" customFormat="1" ht="55.15" customHeight="1">
      <c r="A8" s="18" t="s">
        <v>120</v>
      </c>
      <c r="B8" s="1" t="s">
        <v>0</v>
      </c>
      <c r="C8" s="2" t="s">
        <v>1</v>
      </c>
      <c r="D8" s="3" t="s">
        <v>130</v>
      </c>
      <c r="E8" s="3" t="s">
        <v>131</v>
      </c>
    </row>
    <row r="9" spans="1:5" s="28" customFormat="1" ht="14.25" customHeight="1">
      <c r="A9" s="19">
        <v>1</v>
      </c>
      <c r="B9" s="12">
        <v>2</v>
      </c>
      <c r="C9" s="35">
        <v>3</v>
      </c>
      <c r="D9" s="53">
        <v>4</v>
      </c>
      <c r="E9" s="53">
        <v>5</v>
      </c>
    </row>
    <row r="10" spans="1:5" ht="18.600000000000001" customHeight="1">
      <c r="A10" s="36">
        <v>1</v>
      </c>
      <c r="B10" s="37" t="s">
        <v>2</v>
      </c>
      <c r="C10" s="38" t="s">
        <v>3</v>
      </c>
      <c r="D10" s="39">
        <f>D12+D62</f>
        <v>4232943333.77</v>
      </c>
      <c r="E10" s="39">
        <f>E12+E62</f>
        <v>4213990251.4200001</v>
      </c>
    </row>
    <row r="11" spans="1:5" ht="18.600000000000001" customHeight="1">
      <c r="A11" s="36">
        <v>2</v>
      </c>
      <c r="B11" s="40" t="s">
        <v>4</v>
      </c>
      <c r="C11" s="41"/>
      <c r="D11" s="39"/>
      <c r="E11" s="39"/>
    </row>
    <row r="12" spans="1:5" ht="18.600000000000001" customHeight="1">
      <c r="A12" s="36">
        <v>3</v>
      </c>
      <c r="B12" s="42" t="s">
        <v>122</v>
      </c>
      <c r="C12" s="43" t="s">
        <v>5</v>
      </c>
      <c r="D12" s="39">
        <f>D13+D15+D20+D24+D27+D30+D40+D42+D45+D48</f>
        <v>1510248733.77</v>
      </c>
      <c r="E12" s="39">
        <f>E13+E15+E20+E24+E27+E30+E40+E42+E45+E48</f>
        <v>1507632151.4200001</v>
      </c>
    </row>
    <row r="13" spans="1:5" ht="18.600000000000001" customHeight="1">
      <c r="A13" s="36">
        <v>4</v>
      </c>
      <c r="B13" s="42" t="s">
        <v>123</v>
      </c>
      <c r="C13" s="43" t="s">
        <v>6</v>
      </c>
      <c r="D13" s="39">
        <f>D14</f>
        <v>1211054173.77</v>
      </c>
      <c r="E13" s="39">
        <f>E14</f>
        <v>1224552241.4200001</v>
      </c>
    </row>
    <row r="14" spans="1:5" ht="18.600000000000001" customHeight="1">
      <c r="A14" s="36">
        <v>5</v>
      </c>
      <c r="B14" s="42" t="s">
        <v>124</v>
      </c>
      <c r="C14" s="43" t="s">
        <v>7</v>
      </c>
      <c r="D14" s="39">
        <v>1211054173.77</v>
      </c>
      <c r="E14" s="39">
        <v>1224552241.4200001</v>
      </c>
    </row>
    <row r="15" spans="1:5" ht="51" customHeight="1">
      <c r="A15" s="36">
        <v>6</v>
      </c>
      <c r="B15" s="42" t="s">
        <v>121</v>
      </c>
      <c r="C15" s="43" t="s">
        <v>8</v>
      </c>
      <c r="D15" s="39">
        <f>D16</f>
        <v>10471000</v>
      </c>
      <c r="E15" s="39">
        <f>E16</f>
        <v>10471000</v>
      </c>
    </row>
    <row r="16" spans="1:5" ht="31.15" customHeight="1">
      <c r="A16" s="36">
        <v>7</v>
      </c>
      <c r="B16" s="42" t="s">
        <v>9</v>
      </c>
      <c r="C16" s="43" t="s">
        <v>10</v>
      </c>
      <c r="D16" s="44">
        <f>D17+D18+D19</f>
        <v>10471000</v>
      </c>
      <c r="E16" s="44">
        <f>E17+E18+E19</f>
        <v>10471000</v>
      </c>
    </row>
    <row r="17" spans="1:5" ht="78" customHeight="1">
      <c r="A17" s="36">
        <v>8</v>
      </c>
      <c r="B17" s="42" t="s">
        <v>11</v>
      </c>
      <c r="C17" s="43" t="s">
        <v>12</v>
      </c>
      <c r="D17" s="45">
        <v>4400000</v>
      </c>
      <c r="E17" s="45">
        <v>4400000</v>
      </c>
    </row>
    <row r="18" spans="1:5" ht="78" customHeight="1">
      <c r="A18" s="36">
        <v>9</v>
      </c>
      <c r="B18" s="42" t="s">
        <v>13</v>
      </c>
      <c r="C18" s="43" t="s">
        <v>14</v>
      </c>
      <c r="D18" s="45">
        <v>42700</v>
      </c>
      <c r="E18" s="45">
        <v>42700</v>
      </c>
    </row>
    <row r="19" spans="1:5" ht="78.599999999999994" customHeight="1">
      <c r="A19" s="36">
        <v>10</v>
      </c>
      <c r="B19" s="42" t="s">
        <v>15</v>
      </c>
      <c r="C19" s="43" t="s">
        <v>16</v>
      </c>
      <c r="D19" s="45">
        <v>6028300</v>
      </c>
      <c r="E19" s="45">
        <v>6028300</v>
      </c>
    </row>
    <row r="20" spans="1:5" ht="18.600000000000001" customHeight="1">
      <c r="A20" s="36">
        <v>11</v>
      </c>
      <c r="B20" s="42" t="s">
        <v>17</v>
      </c>
      <c r="C20" s="43" t="s">
        <v>18</v>
      </c>
      <c r="D20" s="39">
        <f>D21+D22+D23</f>
        <v>57236870</v>
      </c>
      <c r="E20" s="39">
        <f>E21+E22+E23</f>
        <v>35237600</v>
      </c>
    </row>
    <row r="21" spans="1:5" ht="31.15" customHeight="1">
      <c r="A21" s="36">
        <v>12</v>
      </c>
      <c r="B21" s="42" t="s">
        <v>19</v>
      </c>
      <c r="C21" s="43" t="s">
        <v>20</v>
      </c>
      <c r="D21" s="39">
        <v>22304680</v>
      </c>
      <c r="E21" s="39">
        <v>25538860</v>
      </c>
    </row>
    <row r="22" spans="1:5" ht="31.15" customHeight="1">
      <c r="A22" s="36">
        <v>13</v>
      </c>
      <c r="B22" s="42" t="s">
        <v>21</v>
      </c>
      <c r="C22" s="43" t="s">
        <v>22</v>
      </c>
      <c r="D22" s="39">
        <v>25470000</v>
      </c>
      <c r="E22" s="39">
        <v>0</v>
      </c>
    </row>
    <row r="23" spans="1:5" ht="31.15" customHeight="1">
      <c r="A23" s="36">
        <v>14</v>
      </c>
      <c r="B23" s="42" t="s">
        <v>23</v>
      </c>
      <c r="C23" s="43" t="s">
        <v>24</v>
      </c>
      <c r="D23" s="39">
        <v>9462190</v>
      </c>
      <c r="E23" s="39">
        <v>9698740</v>
      </c>
    </row>
    <row r="24" spans="1:5" ht="18.600000000000001" customHeight="1">
      <c r="A24" s="36">
        <v>15</v>
      </c>
      <c r="B24" s="42" t="s">
        <v>25</v>
      </c>
      <c r="C24" s="43" t="s">
        <v>26</v>
      </c>
      <c r="D24" s="39">
        <f>D25+D26</f>
        <v>49960680</v>
      </c>
      <c r="E24" s="39">
        <f>E25+E26</f>
        <v>51057480</v>
      </c>
    </row>
    <row r="25" spans="1:5" ht="18.600000000000001" customHeight="1">
      <c r="A25" s="36">
        <v>16</v>
      </c>
      <c r="B25" s="42" t="s">
        <v>27</v>
      </c>
      <c r="C25" s="43" t="s">
        <v>28</v>
      </c>
      <c r="D25" s="39">
        <v>37820680</v>
      </c>
      <c r="E25" s="39">
        <v>38917480</v>
      </c>
    </row>
    <row r="26" spans="1:5" ht="18.600000000000001" customHeight="1">
      <c r="A26" s="36">
        <v>17</v>
      </c>
      <c r="B26" s="42" t="s">
        <v>29</v>
      </c>
      <c r="C26" s="43" t="s">
        <v>30</v>
      </c>
      <c r="D26" s="39">
        <v>12140000</v>
      </c>
      <c r="E26" s="39">
        <v>12140000</v>
      </c>
    </row>
    <row r="27" spans="1:5" ht="18.600000000000001" customHeight="1">
      <c r="A27" s="36">
        <v>18</v>
      </c>
      <c r="B27" s="42" t="s">
        <v>31</v>
      </c>
      <c r="C27" s="43" t="s">
        <v>32</v>
      </c>
      <c r="D27" s="39">
        <f>D28+D29</f>
        <v>11374000</v>
      </c>
      <c r="E27" s="39">
        <f>E28+E29</f>
        <v>11794840</v>
      </c>
    </row>
    <row r="28" spans="1:5" ht="31.15" customHeight="1">
      <c r="A28" s="36">
        <v>19</v>
      </c>
      <c r="B28" s="42" t="s">
        <v>33</v>
      </c>
      <c r="C28" s="43" t="s">
        <v>34</v>
      </c>
      <c r="D28" s="39">
        <v>11223200</v>
      </c>
      <c r="E28" s="39">
        <v>11637740</v>
      </c>
    </row>
    <row r="29" spans="1:5" ht="51.6" customHeight="1">
      <c r="A29" s="36">
        <v>20</v>
      </c>
      <c r="B29" s="42" t="s">
        <v>35</v>
      </c>
      <c r="C29" s="43" t="s">
        <v>36</v>
      </c>
      <c r="D29" s="39">
        <v>150800</v>
      </c>
      <c r="E29" s="39">
        <v>157100</v>
      </c>
    </row>
    <row r="30" spans="1:5" ht="51.6" customHeight="1">
      <c r="A30" s="36">
        <v>21</v>
      </c>
      <c r="B30" s="42" t="s">
        <v>37</v>
      </c>
      <c r="C30" s="43" t="s">
        <v>38</v>
      </c>
      <c r="D30" s="39">
        <f>D31+D32+D37+D38+D39</f>
        <v>90195810</v>
      </c>
      <c r="E30" s="39">
        <f>E31+E32+E37+E38+E39</f>
        <v>93435340</v>
      </c>
    </row>
    <row r="31" spans="1:5" ht="86.45" customHeight="1">
      <c r="A31" s="36">
        <v>22</v>
      </c>
      <c r="B31" s="42" t="s">
        <v>39</v>
      </c>
      <c r="C31" s="43" t="s">
        <v>40</v>
      </c>
      <c r="D31" s="39">
        <v>6411000</v>
      </c>
      <c r="E31" s="39">
        <v>6411000</v>
      </c>
    </row>
    <row r="32" spans="1:5" ht="93" customHeight="1">
      <c r="A32" s="36">
        <v>23</v>
      </c>
      <c r="B32" s="42" t="s">
        <v>41</v>
      </c>
      <c r="C32" s="43" t="s">
        <v>42</v>
      </c>
      <c r="D32" s="39">
        <f t="shared" ref="D32:E32" si="0">D33+D34+D35+D36</f>
        <v>78435510</v>
      </c>
      <c r="E32" s="39">
        <f t="shared" si="0"/>
        <v>81477120</v>
      </c>
    </row>
    <row r="33" spans="1:5" ht="78" customHeight="1">
      <c r="A33" s="36">
        <v>24</v>
      </c>
      <c r="B33" s="42" t="s">
        <v>43</v>
      </c>
      <c r="C33" s="43" t="s">
        <v>44</v>
      </c>
      <c r="D33" s="39">
        <v>36312350</v>
      </c>
      <c r="E33" s="39">
        <v>37764850</v>
      </c>
    </row>
    <row r="34" spans="1:5" ht="92.45" customHeight="1">
      <c r="A34" s="36">
        <v>25</v>
      </c>
      <c r="B34" s="42" t="s">
        <v>45</v>
      </c>
      <c r="C34" s="43" t="s">
        <v>46</v>
      </c>
      <c r="D34" s="39">
        <v>10184860</v>
      </c>
      <c r="E34" s="39">
        <v>10592250</v>
      </c>
    </row>
    <row r="35" spans="1:5" ht="93.6" customHeight="1">
      <c r="A35" s="36">
        <v>26</v>
      </c>
      <c r="B35" s="42" t="s">
        <v>47</v>
      </c>
      <c r="C35" s="43" t="s">
        <v>48</v>
      </c>
      <c r="D35" s="39">
        <v>126150</v>
      </c>
      <c r="E35" s="39">
        <v>130820</v>
      </c>
    </row>
    <row r="36" spans="1:5" ht="52.15" customHeight="1">
      <c r="A36" s="36">
        <v>27</v>
      </c>
      <c r="B36" s="42" t="s">
        <v>49</v>
      </c>
      <c r="C36" s="43" t="s">
        <v>50</v>
      </c>
      <c r="D36" s="39">
        <v>31812150</v>
      </c>
      <c r="E36" s="39">
        <v>32989200</v>
      </c>
    </row>
    <row r="37" spans="1:5" ht="31.5">
      <c r="A37" s="36">
        <v>28</v>
      </c>
      <c r="B37" s="42" t="s">
        <v>51</v>
      </c>
      <c r="C37" s="43" t="s">
        <v>52</v>
      </c>
      <c r="D37" s="39">
        <v>3921240</v>
      </c>
      <c r="E37" s="39">
        <v>4066320</v>
      </c>
    </row>
    <row r="38" spans="1:5" ht="110.45" customHeight="1">
      <c r="A38" s="36">
        <v>29</v>
      </c>
      <c r="B38" s="42" t="s">
        <v>53</v>
      </c>
      <c r="C38" s="43" t="s">
        <v>54</v>
      </c>
      <c r="D38" s="39">
        <v>37330</v>
      </c>
      <c r="E38" s="39">
        <v>38710</v>
      </c>
    </row>
    <row r="39" spans="1:5" ht="93" customHeight="1">
      <c r="A39" s="36">
        <v>30</v>
      </c>
      <c r="B39" s="42" t="s">
        <v>55</v>
      </c>
      <c r="C39" s="43" t="s">
        <v>56</v>
      </c>
      <c r="D39" s="39">
        <v>1390730</v>
      </c>
      <c r="E39" s="39">
        <v>1442190</v>
      </c>
    </row>
    <row r="40" spans="1:5" ht="31.5">
      <c r="A40" s="36">
        <v>31</v>
      </c>
      <c r="B40" s="42" t="s">
        <v>57</v>
      </c>
      <c r="C40" s="43" t="s">
        <v>58</v>
      </c>
      <c r="D40" s="39">
        <f>D41</f>
        <v>45098000</v>
      </c>
      <c r="E40" s="39">
        <f>E41</f>
        <v>46225450</v>
      </c>
    </row>
    <row r="41" spans="1:5" ht="18.600000000000001" customHeight="1">
      <c r="A41" s="36">
        <v>32</v>
      </c>
      <c r="B41" s="42" t="s">
        <v>59</v>
      </c>
      <c r="C41" s="43" t="s">
        <v>60</v>
      </c>
      <c r="D41" s="39">
        <v>45098000</v>
      </c>
      <c r="E41" s="39">
        <v>46225450</v>
      </c>
    </row>
    <row r="42" spans="1:5" ht="31.15" customHeight="1">
      <c r="A42" s="36">
        <v>33</v>
      </c>
      <c r="B42" s="42" t="s">
        <v>61</v>
      </c>
      <c r="C42" s="43" t="s">
        <v>62</v>
      </c>
      <c r="D42" s="39">
        <f>D43+D44</f>
        <v>3997000</v>
      </c>
      <c r="E42" s="39">
        <f>E43+E44</f>
        <v>3997000</v>
      </c>
    </row>
    <row r="43" spans="1:5" ht="18.600000000000001" customHeight="1">
      <c r="A43" s="36">
        <v>34</v>
      </c>
      <c r="B43" s="42" t="s">
        <v>63</v>
      </c>
      <c r="C43" s="43" t="s">
        <v>64</v>
      </c>
      <c r="D43" s="39">
        <v>565000</v>
      </c>
      <c r="E43" s="39">
        <v>565000</v>
      </c>
    </row>
    <row r="44" spans="1:5" ht="18.600000000000001" customHeight="1">
      <c r="A44" s="36">
        <v>35</v>
      </c>
      <c r="B44" s="42" t="s">
        <v>65</v>
      </c>
      <c r="C44" s="43" t="s">
        <v>66</v>
      </c>
      <c r="D44" s="45">
        <f>3432000</f>
        <v>3432000</v>
      </c>
      <c r="E44" s="45">
        <f>3432000</f>
        <v>3432000</v>
      </c>
    </row>
    <row r="45" spans="1:5" ht="31.15" customHeight="1">
      <c r="A45" s="36">
        <v>36</v>
      </c>
      <c r="B45" s="42" t="s">
        <v>67</v>
      </c>
      <c r="C45" s="43" t="s">
        <v>68</v>
      </c>
      <c r="D45" s="39">
        <f>D46+D47</f>
        <v>19361000</v>
      </c>
      <c r="E45" s="39">
        <f>E46+E47</f>
        <v>19361000</v>
      </c>
    </row>
    <row r="46" spans="1:5" ht="18.600000000000001" customHeight="1">
      <c r="A46" s="36">
        <v>37</v>
      </c>
      <c r="B46" s="42" t="s">
        <v>69</v>
      </c>
      <c r="C46" s="43" t="s">
        <v>70</v>
      </c>
      <c r="D46" s="39">
        <v>2048000</v>
      </c>
      <c r="E46" s="39">
        <v>2048000</v>
      </c>
    </row>
    <row r="47" spans="1:5" ht="93.6" customHeight="1">
      <c r="A47" s="36">
        <v>38</v>
      </c>
      <c r="B47" s="42" t="s">
        <v>71</v>
      </c>
      <c r="C47" s="43" t="s">
        <v>72</v>
      </c>
      <c r="D47" s="39">
        <v>17313000</v>
      </c>
      <c r="E47" s="39">
        <v>17313000</v>
      </c>
    </row>
    <row r="48" spans="1:5" ht="18.600000000000001" customHeight="1">
      <c r="A48" s="36">
        <v>39</v>
      </c>
      <c r="B48" s="42" t="s">
        <v>73</v>
      </c>
      <c r="C48" s="43" t="s">
        <v>74</v>
      </c>
      <c r="D48" s="45">
        <f>D49+D50+D51+D52+D53+D54+D55+D56+D57+D58+D59+D60+D61</f>
        <v>11500200</v>
      </c>
      <c r="E48" s="45">
        <f>E49+E50+E51+E52+E53+E54+E55+E56+E57+E58+E59+E60+E61</f>
        <v>11500200</v>
      </c>
    </row>
    <row r="49" spans="1:5" ht="31.9" customHeight="1">
      <c r="A49" s="36">
        <v>40</v>
      </c>
      <c r="B49" s="42" t="s">
        <v>75</v>
      </c>
      <c r="C49" s="43" t="s">
        <v>76</v>
      </c>
      <c r="D49" s="45">
        <v>10000</v>
      </c>
      <c r="E49" s="45">
        <v>10000</v>
      </c>
    </row>
    <row r="50" spans="1:5" ht="63.6" customHeight="1">
      <c r="A50" s="36">
        <v>41</v>
      </c>
      <c r="B50" s="42" t="s">
        <v>77</v>
      </c>
      <c r="C50" s="43" t="s">
        <v>78</v>
      </c>
      <c r="D50" s="39">
        <v>50000</v>
      </c>
      <c r="E50" s="39">
        <v>50000</v>
      </c>
    </row>
    <row r="51" spans="1:5" ht="63.6" customHeight="1">
      <c r="A51" s="36">
        <v>42</v>
      </c>
      <c r="B51" s="42" t="s">
        <v>79</v>
      </c>
      <c r="C51" s="43" t="s">
        <v>80</v>
      </c>
      <c r="D51" s="39">
        <v>145000</v>
      </c>
      <c r="E51" s="39">
        <v>145000</v>
      </c>
    </row>
    <row r="52" spans="1:5" ht="31.5">
      <c r="A52" s="36">
        <v>43</v>
      </c>
      <c r="B52" s="42" t="s">
        <v>81</v>
      </c>
      <c r="C52" s="43" t="s">
        <v>82</v>
      </c>
      <c r="D52" s="39">
        <v>2300</v>
      </c>
      <c r="E52" s="39">
        <v>2300</v>
      </c>
    </row>
    <row r="53" spans="1:5" ht="126.6" customHeight="1">
      <c r="A53" s="36">
        <v>44</v>
      </c>
      <c r="B53" s="42" t="s">
        <v>83</v>
      </c>
      <c r="C53" s="43" t="s">
        <v>84</v>
      </c>
      <c r="D53" s="39">
        <v>45000</v>
      </c>
      <c r="E53" s="39">
        <v>45000</v>
      </c>
    </row>
    <row r="54" spans="1:5" ht="63.6" customHeight="1">
      <c r="A54" s="36">
        <v>45</v>
      </c>
      <c r="B54" s="42" t="s">
        <v>85</v>
      </c>
      <c r="C54" s="43" t="s">
        <v>86</v>
      </c>
      <c r="D54" s="39">
        <v>1215000</v>
      </c>
      <c r="E54" s="39">
        <v>1215000</v>
      </c>
    </row>
    <row r="55" spans="1:5" ht="31.9" customHeight="1">
      <c r="A55" s="36">
        <v>46</v>
      </c>
      <c r="B55" s="42" t="s">
        <v>87</v>
      </c>
      <c r="C55" s="43" t="s">
        <v>88</v>
      </c>
      <c r="D55" s="39">
        <v>300000</v>
      </c>
      <c r="E55" s="39">
        <v>300000</v>
      </c>
    </row>
    <row r="56" spans="1:5" ht="51.6" customHeight="1">
      <c r="A56" s="36">
        <v>47</v>
      </c>
      <c r="B56" s="42" t="s">
        <v>89</v>
      </c>
      <c r="C56" s="43" t="s">
        <v>90</v>
      </c>
      <c r="D56" s="39">
        <v>500000</v>
      </c>
      <c r="E56" s="39">
        <v>500000</v>
      </c>
    </row>
    <row r="57" spans="1:5" ht="63.6" customHeight="1">
      <c r="A57" s="36">
        <v>48</v>
      </c>
      <c r="B57" s="42" t="s">
        <v>91</v>
      </c>
      <c r="C57" s="43" t="s">
        <v>92</v>
      </c>
      <c r="D57" s="39">
        <v>470000</v>
      </c>
      <c r="E57" s="39">
        <v>470000</v>
      </c>
    </row>
    <row r="58" spans="1:5" ht="63.6" customHeight="1">
      <c r="A58" s="36">
        <v>49</v>
      </c>
      <c r="B58" s="42" t="s">
        <v>93</v>
      </c>
      <c r="C58" s="43" t="s">
        <v>94</v>
      </c>
      <c r="D58" s="39">
        <v>1900</v>
      </c>
      <c r="E58" s="39">
        <v>1900</v>
      </c>
    </row>
    <row r="59" spans="1:5" ht="77.45" customHeight="1">
      <c r="A59" s="36">
        <v>50</v>
      </c>
      <c r="B59" s="42" t="s">
        <v>160</v>
      </c>
      <c r="C59" s="43" t="s">
        <v>150</v>
      </c>
      <c r="D59" s="39">
        <v>250000</v>
      </c>
      <c r="E59" s="39">
        <v>250000</v>
      </c>
    </row>
    <row r="60" spans="1:5" ht="51.6" customHeight="1">
      <c r="A60" s="36">
        <v>51</v>
      </c>
      <c r="B60" s="42" t="s">
        <v>95</v>
      </c>
      <c r="C60" s="43" t="s">
        <v>96</v>
      </c>
      <c r="D60" s="39">
        <v>133000</v>
      </c>
      <c r="E60" s="39">
        <v>133000</v>
      </c>
    </row>
    <row r="61" spans="1:5" ht="31.15" customHeight="1">
      <c r="A61" s="36">
        <v>52</v>
      </c>
      <c r="B61" s="42" t="s">
        <v>97</v>
      </c>
      <c r="C61" s="43" t="s">
        <v>98</v>
      </c>
      <c r="D61" s="39">
        <f t="shared" ref="D61:E61" si="1">30000+145000+3000+10000+10000+1300000+10000+355000+2770000+2500000+1245000</f>
        <v>8378000</v>
      </c>
      <c r="E61" s="39">
        <f t="shared" si="1"/>
        <v>8378000</v>
      </c>
    </row>
    <row r="62" spans="1:5" ht="18.600000000000001" customHeight="1">
      <c r="A62" s="36">
        <v>53</v>
      </c>
      <c r="B62" s="42" t="s">
        <v>99</v>
      </c>
      <c r="C62" s="43" t="s">
        <v>100</v>
      </c>
      <c r="D62" s="39">
        <f t="shared" ref="D62:E62" si="2">D63+D92</f>
        <v>2722694600</v>
      </c>
      <c r="E62" s="39">
        <f t="shared" si="2"/>
        <v>2706358100</v>
      </c>
    </row>
    <row r="63" spans="1:5" ht="50.45" customHeight="1">
      <c r="A63" s="36">
        <v>54</v>
      </c>
      <c r="B63" s="42" t="s">
        <v>101</v>
      </c>
      <c r="C63" s="43" t="s">
        <v>102</v>
      </c>
      <c r="D63" s="44">
        <f t="shared" ref="D63:E63" si="3">D64+D69+D74</f>
        <v>2572694600</v>
      </c>
      <c r="E63" s="44">
        <f t="shared" si="3"/>
        <v>2706358100</v>
      </c>
    </row>
    <row r="64" spans="1:5" ht="31.5">
      <c r="A64" s="36">
        <v>55</v>
      </c>
      <c r="B64" s="42" t="s">
        <v>103</v>
      </c>
      <c r="C64" s="43" t="s">
        <v>133</v>
      </c>
      <c r="D64" s="39">
        <f>D65+D67</f>
        <v>421483000</v>
      </c>
      <c r="E64" s="39">
        <f>E65+E67</f>
        <v>431840000</v>
      </c>
    </row>
    <row r="65" spans="1:5" ht="18.600000000000001" customHeight="1">
      <c r="A65" s="36">
        <v>56</v>
      </c>
      <c r="B65" s="42" t="s">
        <v>104</v>
      </c>
      <c r="C65" s="43" t="s">
        <v>134</v>
      </c>
      <c r="D65" s="39">
        <f>D66</f>
        <v>183644000</v>
      </c>
      <c r="E65" s="39">
        <f>E66</f>
        <v>190871000</v>
      </c>
    </row>
    <row r="66" spans="1:5" ht="32.450000000000003" customHeight="1">
      <c r="A66" s="36">
        <v>57</v>
      </c>
      <c r="B66" s="42" t="s">
        <v>105</v>
      </c>
      <c r="C66" s="43" t="s">
        <v>135</v>
      </c>
      <c r="D66" s="39">
        <v>183644000</v>
      </c>
      <c r="E66" s="39">
        <v>190871000</v>
      </c>
    </row>
    <row r="67" spans="1:5" ht="51" customHeight="1">
      <c r="A67" s="36">
        <v>58</v>
      </c>
      <c r="B67" s="42" t="s">
        <v>106</v>
      </c>
      <c r="C67" s="43" t="s">
        <v>136</v>
      </c>
      <c r="D67" s="39">
        <f>D68</f>
        <v>237839000</v>
      </c>
      <c r="E67" s="39">
        <f>E68</f>
        <v>240969000</v>
      </c>
    </row>
    <row r="68" spans="1:5" ht="51" customHeight="1">
      <c r="A68" s="36">
        <v>59</v>
      </c>
      <c r="B68" s="42" t="s">
        <v>107</v>
      </c>
      <c r="C68" s="43" t="s">
        <v>137</v>
      </c>
      <c r="D68" s="39">
        <v>237839000</v>
      </c>
      <c r="E68" s="39">
        <v>240969000</v>
      </c>
    </row>
    <row r="69" spans="1:5" ht="31.9" customHeight="1">
      <c r="A69" s="36">
        <v>60</v>
      </c>
      <c r="B69" s="42" t="s">
        <v>108</v>
      </c>
      <c r="C69" s="43" t="s">
        <v>138</v>
      </c>
      <c r="D69" s="44">
        <f t="shared" ref="D69:E69" si="4">D70</f>
        <v>482453200</v>
      </c>
      <c r="E69" s="44">
        <f t="shared" si="4"/>
        <v>532760400</v>
      </c>
    </row>
    <row r="70" spans="1:5" ht="18.600000000000001" customHeight="1">
      <c r="A70" s="36">
        <v>61</v>
      </c>
      <c r="B70" s="42" t="s">
        <v>109</v>
      </c>
      <c r="C70" s="43" t="s">
        <v>139</v>
      </c>
      <c r="D70" s="39">
        <f>D71</f>
        <v>482453200</v>
      </c>
      <c r="E70" s="39">
        <f>E71</f>
        <v>532760400</v>
      </c>
    </row>
    <row r="71" spans="1:5" s="13" customFormat="1" ht="18.600000000000001" customHeight="1">
      <c r="A71" s="36">
        <v>62</v>
      </c>
      <c r="B71" s="46" t="s">
        <v>110</v>
      </c>
      <c r="C71" s="47" t="s">
        <v>140</v>
      </c>
      <c r="D71" s="48">
        <f t="shared" ref="D71:E71" si="5">D72+D73</f>
        <v>482453200</v>
      </c>
      <c r="E71" s="48">
        <f t="shared" si="5"/>
        <v>532760400</v>
      </c>
    </row>
    <row r="72" spans="1:5" s="13" customFormat="1" ht="77.45" customHeight="1">
      <c r="A72" s="36">
        <v>63</v>
      </c>
      <c r="B72" s="49" t="s">
        <v>151</v>
      </c>
      <c r="C72" s="47" t="s">
        <v>140</v>
      </c>
      <c r="D72" s="45">
        <v>22024200</v>
      </c>
      <c r="E72" s="45">
        <v>22905400</v>
      </c>
    </row>
    <row r="73" spans="1:5" s="13" customFormat="1" ht="63" customHeight="1">
      <c r="A73" s="36">
        <v>64</v>
      </c>
      <c r="B73" s="50" t="s">
        <v>125</v>
      </c>
      <c r="C73" s="47" t="s">
        <v>140</v>
      </c>
      <c r="D73" s="45">
        <v>460429000</v>
      </c>
      <c r="E73" s="45">
        <v>509855000</v>
      </c>
    </row>
    <row r="74" spans="1:5" ht="31.5">
      <c r="A74" s="36">
        <v>65</v>
      </c>
      <c r="B74" s="42" t="s">
        <v>111</v>
      </c>
      <c r="C74" s="43" t="s">
        <v>141</v>
      </c>
      <c r="D74" s="39">
        <f t="shared" ref="D74:E74" si="6">D75+D77+D85+D86+D88</f>
        <v>1668758400</v>
      </c>
      <c r="E74" s="39">
        <f t="shared" si="6"/>
        <v>1741757700</v>
      </c>
    </row>
    <row r="75" spans="1:5" ht="51" customHeight="1">
      <c r="A75" s="36">
        <v>66</v>
      </c>
      <c r="B75" s="42" t="s">
        <v>128</v>
      </c>
      <c r="C75" s="43" t="s">
        <v>142</v>
      </c>
      <c r="D75" s="39">
        <f>D76</f>
        <v>28321000</v>
      </c>
      <c r="E75" s="39">
        <f>E76</f>
        <v>28321000</v>
      </c>
    </row>
    <row r="76" spans="1:5" ht="51" customHeight="1">
      <c r="A76" s="36">
        <v>67</v>
      </c>
      <c r="B76" s="42" t="s">
        <v>112</v>
      </c>
      <c r="C76" s="43" t="s">
        <v>143</v>
      </c>
      <c r="D76" s="39">
        <v>28321000</v>
      </c>
      <c r="E76" s="39">
        <v>28321000</v>
      </c>
    </row>
    <row r="77" spans="1:5" s="13" customFormat="1" ht="51" customHeight="1">
      <c r="A77" s="36">
        <v>68</v>
      </c>
      <c r="B77" s="46" t="s">
        <v>113</v>
      </c>
      <c r="C77" s="47" t="s">
        <v>144</v>
      </c>
      <c r="D77" s="45">
        <f>SUM(D78:D84)</f>
        <v>249321100</v>
      </c>
      <c r="E77" s="45">
        <f>SUM(E78:E84)</f>
        <v>249423800</v>
      </c>
    </row>
    <row r="78" spans="1:5" s="13" customFormat="1" ht="63" customHeight="1">
      <c r="A78" s="36">
        <v>69</v>
      </c>
      <c r="B78" s="51" t="s">
        <v>152</v>
      </c>
      <c r="C78" s="47" t="s">
        <v>144</v>
      </c>
      <c r="D78" s="45">
        <v>224000</v>
      </c>
      <c r="E78" s="45">
        <v>233000</v>
      </c>
    </row>
    <row r="79" spans="1:5" s="13" customFormat="1" ht="63" customHeight="1">
      <c r="A79" s="36">
        <v>70</v>
      </c>
      <c r="B79" s="51" t="s">
        <v>153</v>
      </c>
      <c r="C79" s="47" t="s">
        <v>144</v>
      </c>
      <c r="D79" s="45">
        <v>100</v>
      </c>
      <c r="E79" s="45">
        <v>100</v>
      </c>
    </row>
    <row r="80" spans="1:5" s="13" customFormat="1" ht="45.6" customHeight="1">
      <c r="A80" s="36">
        <v>71</v>
      </c>
      <c r="B80" s="51" t="s">
        <v>154</v>
      </c>
      <c r="C80" s="47" t="s">
        <v>144</v>
      </c>
      <c r="D80" s="45">
        <v>128000</v>
      </c>
      <c r="E80" s="45">
        <v>128000</v>
      </c>
    </row>
    <row r="81" spans="1:5" s="13" customFormat="1" ht="78" customHeight="1">
      <c r="A81" s="36">
        <v>72</v>
      </c>
      <c r="B81" s="51" t="s">
        <v>156</v>
      </c>
      <c r="C81" s="47" t="s">
        <v>144</v>
      </c>
      <c r="D81" s="45">
        <v>2604000</v>
      </c>
      <c r="E81" s="45">
        <v>2604000</v>
      </c>
    </row>
    <row r="82" spans="1:5" s="13" customFormat="1" ht="51.6" customHeight="1">
      <c r="A82" s="36">
        <v>73</v>
      </c>
      <c r="B82" s="51" t="s">
        <v>155</v>
      </c>
      <c r="C82" s="47" t="s">
        <v>144</v>
      </c>
      <c r="D82" s="45">
        <v>1927000</v>
      </c>
      <c r="E82" s="45">
        <v>1913100</v>
      </c>
    </row>
    <row r="83" spans="1:5" s="13" customFormat="1" ht="109.9" customHeight="1">
      <c r="A83" s="36">
        <v>74</v>
      </c>
      <c r="B83" s="52" t="s">
        <v>132</v>
      </c>
      <c r="C83" s="47" t="s">
        <v>144</v>
      </c>
      <c r="D83" s="45">
        <v>2689000</v>
      </c>
      <c r="E83" s="45">
        <v>2796600</v>
      </c>
    </row>
    <row r="84" spans="1:5" s="13" customFormat="1" ht="66" customHeight="1">
      <c r="A84" s="36">
        <v>75</v>
      </c>
      <c r="B84" s="51" t="s">
        <v>126</v>
      </c>
      <c r="C84" s="47" t="s">
        <v>144</v>
      </c>
      <c r="D84" s="45">
        <v>241749000</v>
      </c>
      <c r="E84" s="45">
        <v>241749000</v>
      </c>
    </row>
    <row r="85" spans="1:5" ht="67.150000000000006" customHeight="1">
      <c r="A85" s="36">
        <v>76</v>
      </c>
      <c r="B85" s="42" t="s">
        <v>158</v>
      </c>
      <c r="C85" s="43" t="s">
        <v>145</v>
      </c>
      <c r="D85" s="39">
        <v>12300</v>
      </c>
      <c r="E85" s="39">
        <v>12900</v>
      </c>
    </row>
    <row r="86" spans="1:5" ht="31.15" customHeight="1">
      <c r="A86" s="36">
        <v>77</v>
      </c>
      <c r="B86" s="42" t="s">
        <v>129</v>
      </c>
      <c r="C86" s="43" t="s">
        <v>149</v>
      </c>
      <c r="D86" s="44">
        <f t="shared" ref="D86:E86" si="7">D87</f>
        <v>33235000</v>
      </c>
      <c r="E86" s="44">
        <f t="shared" si="7"/>
        <v>33235000</v>
      </c>
    </row>
    <row r="87" spans="1:5" ht="51" customHeight="1">
      <c r="A87" s="36">
        <v>78</v>
      </c>
      <c r="B87" s="42" t="s">
        <v>157</v>
      </c>
      <c r="C87" s="43" t="s">
        <v>146</v>
      </c>
      <c r="D87" s="39">
        <v>33235000</v>
      </c>
      <c r="E87" s="39">
        <v>33235000</v>
      </c>
    </row>
    <row r="88" spans="1:5" s="14" customFormat="1" ht="18.600000000000001" customHeight="1">
      <c r="A88" s="36">
        <v>79</v>
      </c>
      <c r="B88" s="42" t="s">
        <v>114</v>
      </c>
      <c r="C88" s="43" t="s">
        <v>147</v>
      </c>
      <c r="D88" s="44">
        <f t="shared" ref="D88:E88" si="8">D89</f>
        <v>1357869000</v>
      </c>
      <c r="E88" s="44">
        <f t="shared" si="8"/>
        <v>1430765000</v>
      </c>
    </row>
    <row r="89" spans="1:5" s="15" customFormat="1" ht="18.600000000000001" customHeight="1">
      <c r="A89" s="36">
        <v>80</v>
      </c>
      <c r="B89" s="46" t="s">
        <v>115</v>
      </c>
      <c r="C89" s="47" t="s">
        <v>148</v>
      </c>
      <c r="D89" s="45">
        <f>D90+D91</f>
        <v>1357869000</v>
      </c>
      <c r="E89" s="45">
        <f>E90+E91</f>
        <v>1430765000</v>
      </c>
    </row>
    <row r="90" spans="1:5" s="15" customFormat="1" ht="110.45" customHeight="1">
      <c r="A90" s="36">
        <v>81</v>
      </c>
      <c r="B90" s="50" t="s">
        <v>159</v>
      </c>
      <c r="C90" s="47" t="s">
        <v>148</v>
      </c>
      <c r="D90" s="45">
        <v>698593000</v>
      </c>
      <c r="E90" s="45">
        <v>737420000</v>
      </c>
    </row>
    <row r="91" spans="1:5" s="15" customFormat="1" ht="63.6" customHeight="1">
      <c r="A91" s="36">
        <v>82</v>
      </c>
      <c r="B91" s="51" t="s">
        <v>127</v>
      </c>
      <c r="C91" s="47" t="s">
        <v>148</v>
      </c>
      <c r="D91" s="45">
        <v>659276000</v>
      </c>
      <c r="E91" s="45">
        <v>693345000</v>
      </c>
    </row>
    <row r="92" spans="1:5" s="14" customFormat="1" ht="18.600000000000001" customHeight="1">
      <c r="A92" s="36">
        <v>83</v>
      </c>
      <c r="B92" s="42" t="s">
        <v>116</v>
      </c>
      <c r="C92" s="43" t="s">
        <v>117</v>
      </c>
      <c r="D92" s="39">
        <v>150000000</v>
      </c>
      <c r="E92" s="39">
        <v>0</v>
      </c>
    </row>
    <row r="93" spans="1:5" ht="15" customHeight="1">
      <c r="B93" s="6"/>
      <c r="C93" s="25"/>
      <c r="D93" s="26"/>
      <c r="E93" s="26"/>
    </row>
    <row r="94" spans="1:5" s="33" customFormat="1" ht="14.25">
      <c r="A94" s="29"/>
      <c r="B94" s="30"/>
      <c r="C94" s="31"/>
      <c r="D94" s="32"/>
      <c r="E94" s="32"/>
    </row>
    <row r="95" spans="1:5">
      <c r="C95" s="27"/>
      <c r="D95" s="24"/>
      <c r="E95" s="24"/>
    </row>
    <row r="96" spans="1:5">
      <c r="C96" s="27"/>
      <c r="D96" s="24"/>
      <c r="E96" s="24"/>
    </row>
    <row r="97" spans="3:5">
      <c r="C97" s="27"/>
      <c r="D97" s="24"/>
      <c r="E97" s="24"/>
    </row>
    <row r="98" spans="3:5">
      <c r="C98" s="27"/>
      <c r="D98" s="24"/>
      <c r="E98" s="24"/>
    </row>
    <row r="99" spans="3:5">
      <c r="C99" s="27"/>
      <c r="D99" s="24"/>
      <c r="E99" s="24"/>
    </row>
    <row r="100" spans="3:5">
      <c r="C100" s="27"/>
      <c r="D100" s="24"/>
      <c r="E100" s="24"/>
    </row>
    <row r="101" spans="3:5">
      <c r="C101" s="27"/>
      <c r="D101" s="24"/>
      <c r="E101" s="24"/>
    </row>
    <row r="102" spans="3:5">
      <c r="C102" s="27"/>
      <c r="D102" s="24"/>
      <c r="E102" s="24"/>
    </row>
    <row r="103" spans="3:5">
      <c r="C103" s="27"/>
      <c r="D103" s="24"/>
      <c r="E103" s="24"/>
    </row>
    <row r="104" spans="3:5">
      <c r="C104" s="27"/>
      <c r="D104" s="24"/>
      <c r="E104" s="24"/>
    </row>
    <row r="105" spans="3:5">
      <c r="C105" s="27"/>
      <c r="D105" s="24"/>
      <c r="E105" s="24"/>
    </row>
    <row r="106" spans="3:5">
      <c r="C106" s="27"/>
      <c r="D106" s="24"/>
      <c r="E106" s="24"/>
    </row>
    <row r="107" spans="3:5">
      <c r="C107" s="27"/>
      <c r="D107" s="24"/>
      <c r="E107" s="24"/>
    </row>
    <row r="108" spans="3:5">
      <c r="C108" s="27"/>
      <c r="D108" s="24"/>
      <c r="E108" s="24"/>
    </row>
    <row r="109" spans="3:5">
      <c r="C109" s="27"/>
      <c r="D109" s="24"/>
      <c r="E109" s="24"/>
    </row>
    <row r="110" spans="3:5">
      <c r="C110" s="27"/>
      <c r="D110" s="24"/>
      <c r="E110" s="24"/>
    </row>
    <row r="111" spans="3:5">
      <c r="C111" s="27"/>
      <c r="D111" s="24"/>
      <c r="E111" s="24"/>
    </row>
    <row r="112" spans="3:5">
      <c r="C112" s="27"/>
      <c r="D112" s="24"/>
      <c r="E112" s="24"/>
    </row>
    <row r="113" spans="3:5">
      <c r="C113" s="27"/>
      <c r="D113" s="24"/>
      <c r="E113" s="24"/>
    </row>
    <row r="114" spans="3:5">
      <c r="C114" s="27"/>
      <c r="D114" s="24"/>
      <c r="E114" s="24"/>
    </row>
    <row r="115" spans="3:5">
      <c r="C115" s="27"/>
      <c r="D115" s="24"/>
      <c r="E115" s="24"/>
    </row>
    <row r="116" spans="3:5">
      <c r="C116" s="27"/>
      <c r="D116" s="24"/>
      <c r="E116" s="24"/>
    </row>
    <row r="117" spans="3:5">
      <c r="C117" s="27"/>
      <c r="D117" s="24"/>
      <c r="E117" s="24"/>
    </row>
  </sheetData>
  <mergeCells count="1">
    <mergeCell ref="A6:E6"/>
  </mergeCells>
  <pageMargins left="1.23" right="0.39370078740157483" top="0.87" bottom="1" header="0.59" footer="0.77"/>
  <pageSetup paperSize="8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2018-11-11T10:40:33Z</cp:lastPrinted>
  <dcterms:created xsi:type="dcterms:W3CDTF">2018-10-18T10:31:29Z</dcterms:created>
  <dcterms:modified xsi:type="dcterms:W3CDTF">2018-12-12T11:50:15Z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